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7428" activeTab="1"/>
  </bookViews>
  <sheets>
    <sheet name="Ajuda" sheetId="1" r:id="rId1"/>
    <sheet name="V.T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<sst xmlns="http://schemas.openxmlformats.org/spreadsheetml/2006/main" count="43" uniqueCount="33">
  <si>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*</t>
  </si>
  <si>
    <t>(</t>
  </si>
  <si>
    <t>)</t>
  </si>
  <si>
    <t>=</t>
  </si>
  <si>
    <t>DESCONTO DO FUNCIONÁRIO</t>
  </si>
  <si>
    <t>DESPESA DA EMPRESA</t>
  </si>
  <si>
    <t>SAIBA COMO CALCULAR O DESCONTO DO VALE-TRANSPORTE</t>
  </si>
  <si>
    <t>SALÁRIO BASE DO FUNCIONÁRIO.................R$</t>
  </si>
  <si>
    <t>PERCENTUAL DO VALE-TRANSPORTE...........%</t>
  </si>
  <si>
    <t>R$</t>
  </si>
  <si>
    <t xml:space="preserve">DIAS ÚTEIS DO MÊS </t>
  </si>
  <si>
    <t>LINHA DE ÔNIBUS Nº 1 -  Nº PASSE DIÁRIO</t>
  </si>
  <si>
    <t>LINHA DE ÔNIBUS Nº 2 -  Nº PASSE DIÁRIO</t>
  </si>
  <si>
    <t>LINHA DE ÔNIBUS Nº 3 -  Nº PASSE DIÁRIO</t>
  </si>
  <si>
    <t>VALOR UNITÁRIO DOS PASSES DA LINHA Nº3.R$</t>
  </si>
  <si>
    <t>VALOR UNITÁRIO DOS PASSES DA LINHA Nº2.R$</t>
  </si>
  <si>
    <t>VALOR UNITÁRIO DOS PASSES DA LINHA Nº .R$</t>
  </si>
  <si>
    <t>QUANTIDADE DE PASSES ENTREGUES NO MÊS</t>
  </si>
  <si>
    <t>TOTAL DO VALOR PAGO NA COMPRA............. R$</t>
  </si>
  <si>
    <t>FALTAS DURANTE O MÊS (SEM O DESCANSO SEMANAL REMUNERADO)</t>
  </si>
  <si>
    <t>SALÁRIO BASE /30*DIAS ÚTEIS DO MÊS</t>
  </si>
  <si>
    <t>SALÁRIO BASE (FIXO)</t>
  </si>
  <si>
    <t>EXISTEM DUAS OPÇÕES DE DESCONTOS</t>
  </si>
  <si>
    <t>PRIMEIRA OPÇÃO DE DESCONTO</t>
  </si>
  <si>
    <t>SEGUNDA OPÇÃO DE DESCONTO</t>
  </si>
  <si>
    <t>-</t>
  </si>
  <si>
    <t>CÁLCULO VALE TRANSPORTE - V4 - Atualizada em 18/11/2013 - angelo.tonon@ig.com.br</t>
  </si>
  <si>
    <t>Nesta versão foi corrigido um erro na segunda opção do vale-transporte</t>
  </si>
  <si>
    <t>Já a segunda opção é de acordo com a convenção coletiva de trabalho</t>
  </si>
  <si>
    <t>A primeira opção é a mais útilizadas pelas empresa em geral.</t>
  </si>
  <si>
    <t xml:space="preserve">OBS:- Caso algum usuário aplique outra formula diferente das duas </t>
  </si>
  <si>
    <t>exposta na planilha, favor enviar a clausula da convenção coletiva que</t>
  </si>
  <si>
    <t>terei o maior prazer e inserir na minha planilha.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</si>
</sst>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&quot;R$&quot;\ 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4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4" fillId="33" borderId="0" xfId="0" applyNumberFormat="1" applyFont="1" applyFill="1" applyBorder="1" applyAlignment="1">
      <alignment horizontal="center"/>
    </xf>
    <xf numFmtId="1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71" fontId="3" fillId="34" borderId="10" xfId="60" applyFont="1" applyFill="1" applyBorder="1" applyAlignment="1" applyProtection="1">
      <alignment horizontal="center"/>
      <protection locked="0"/>
    </xf>
    <xf numFmtId="4" fontId="4" fillId="34" borderId="10" xfId="0" applyNumberFormat="1" applyFont="1" applyFill="1" applyBorder="1" applyAlignment="1" applyProtection="1">
      <alignment shrinkToFit="1"/>
      <protection locked="0"/>
    </xf>
    <xf numFmtId="10" fontId="4" fillId="34" borderId="10" xfId="0" applyNumberFormat="1" applyFont="1" applyFill="1" applyBorder="1" applyAlignment="1" applyProtection="1">
      <alignment shrinkToFit="1"/>
      <protection locked="0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0" fontId="3" fillId="33" borderId="13" xfId="60" applyNumberFormat="1" applyFont="1" applyFill="1" applyBorder="1" applyAlignment="1">
      <alignment shrinkToFit="1"/>
    </xf>
    <xf numFmtId="4" fontId="4" fillId="32" borderId="14" xfId="0" applyNumberFormat="1" applyFont="1" applyFill="1" applyBorder="1" applyAlignment="1" applyProtection="1">
      <alignment shrinkToFit="1"/>
      <protection hidden="1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5" borderId="17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>
      <alignment/>
    </xf>
    <xf numFmtId="0" fontId="10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70" fontId="3" fillId="33" borderId="0" xfId="60" applyNumberFormat="1" applyFont="1" applyFill="1" applyBorder="1" applyAlignment="1">
      <alignment shrinkToFit="1"/>
    </xf>
    <xf numFmtId="174" fontId="7" fillId="35" borderId="19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>
      <alignment horizontal="center" shrinkToFit="1"/>
    </xf>
    <xf numFmtId="171" fontId="3" fillId="33" borderId="13" xfId="0" applyNumberFormat="1" applyFont="1" applyFill="1" applyBorder="1" applyAlignment="1">
      <alignment shrinkToFit="1"/>
    </xf>
    <xf numFmtId="171" fontId="3" fillId="33" borderId="0" xfId="0" applyNumberFormat="1" applyFont="1" applyFill="1" applyBorder="1" applyAlignment="1">
      <alignment shrinkToFit="1"/>
    </xf>
    <xf numFmtId="171" fontId="4" fillId="33" borderId="0" xfId="60" applyFont="1" applyFill="1" applyBorder="1" applyAlignment="1">
      <alignment shrinkToFit="1"/>
    </xf>
    <xf numFmtId="0" fontId="4" fillId="33" borderId="21" xfId="0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10" fontId="4" fillId="33" borderId="22" xfId="0" applyNumberFormat="1" applyFont="1" applyFill="1" applyBorder="1" applyAlignment="1">
      <alignment horizontal="center"/>
    </xf>
    <xf numFmtId="10" fontId="4" fillId="33" borderId="22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right"/>
    </xf>
    <xf numFmtId="171" fontId="4" fillId="33" borderId="23" xfId="60" applyFont="1" applyFill="1" applyBorder="1" applyAlignment="1">
      <alignment shrinkToFit="1"/>
    </xf>
    <xf numFmtId="170" fontId="3" fillId="33" borderId="20" xfId="60" applyNumberFormat="1" applyFont="1" applyFill="1" applyBorder="1" applyAlignment="1">
      <alignment shrinkToFit="1"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shrinkToFit="1"/>
    </xf>
    <xf numFmtId="0" fontId="8" fillId="35" borderId="24" xfId="0" applyFont="1" applyFill="1" applyBorder="1" applyAlignment="1" applyProtection="1">
      <alignment horizontal="center"/>
      <protection locked="0"/>
    </xf>
    <xf numFmtId="170" fontId="0" fillId="33" borderId="12" xfId="0" applyNumberFormat="1" applyFont="1" applyFill="1" applyBorder="1" applyAlignment="1">
      <alignment shrinkToFit="1"/>
    </xf>
    <xf numFmtId="170" fontId="0" fillId="33" borderId="12" xfId="45" applyFont="1" applyFill="1" applyBorder="1" applyAlignment="1">
      <alignment shrinkToFit="1"/>
    </xf>
    <xf numFmtId="171" fontId="4" fillId="33" borderId="12" xfId="0" applyNumberFormat="1" applyFont="1" applyFill="1" applyBorder="1" applyAlignment="1">
      <alignment shrinkToFit="1"/>
    </xf>
    <xf numFmtId="0" fontId="0" fillId="33" borderId="17" xfId="0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170" fontId="4" fillId="33" borderId="12" xfId="45" applyFont="1" applyFill="1" applyBorder="1" applyAlignment="1">
      <alignment shrinkToFit="1"/>
    </xf>
    <xf numFmtId="0" fontId="2" fillId="35" borderId="0" xfId="0" applyFont="1" applyFill="1" applyAlignment="1">
      <alignment/>
    </xf>
    <xf numFmtId="14" fontId="0" fillId="0" borderId="0" xfId="0" applyNumberFormat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8" sqref="I8"/>
    </sheetView>
  </sheetViews>
  <sheetFormatPr defaultColWidth="9.140625" defaultRowHeight="12.75"/>
  <cols>
    <col min="8" max="8" width="10.140625" style="0" bestFit="1" customWidth="1"/>
  </cols>
  <sheetData>
    <row r="1" ht="12.75">
      <c r="A1" s="50" t="s">
        <v>26</v>
      </c>
    </row>
    <row r="3" spans="1:8" ht="12.75">
      <c r="A3" t="s">
        <v>29</v>
      </c>
      <c r="H3" s="51">
        <v>41596</v>
      </c>
    </row>
    <row r="4" spans="1:8" ht="12.75">
      <c r="A4" t="s">
        <v>28</v>
      </c>
      <c r="H4" s="51">
        <v>41596</v>
      </c>
    </row>
    <row r="5" spans="1:8" ht="12.75">
      <c r="A5" t="s">
        <v>27</v>
      </c>
      <c r="H5" s="51">
        <v>41596</v>
      </c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</sheetData>
  <sheetProtection password="CEBA" sheet="1" objects="1" scenarios="1"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0.13671875" style="0" customWidth="1"/>
    <col min="2" max="2" width="0.9921875" style="0" customWidth="1"/>
    <col min="3" max="3" width="3.28125" style="0" customWidth="1"/>
    <col min="4" max="4" width="16.00390625" style="0" customWidth="1"/>
    <col min="5" max="5" width="3.421875" style="0" customWidth="1"/>
    <col min="6" max="6" width="16.140625" style="0" customWidth="1"/>
    <col min="7" max="7" width="3.57421875" style="0" customWidth="1"/>
    <col min="8" max="8" width="10.8515625" style="0" customWidth="1"/>
    <col min="9" max="9" width="3.00390625" style="0" customWidth="1"/>
    <col min="10" max="10" width="10.140625" style="0" customWidth="1"/>
    <col min="11" max="11" width="9.57421875" style="0" customWidth="1"/>
    <col min="12" max="12" width="16.421875" style="0" customWidth="1"/>
    <col min="13" max="13" width="9.140625" style="0" hidden="1" customWidth="1"/>
  </cols>
  <sheetData>
    <row r="1" spans="1:13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thickBot="1">
      <c r="A2" s="1"/>
      <c r="B2" s="7"/>
      <c r="C2" s="69" t="s">
        <v>21</v>
      </c>
      <c r="D2" s="70"/>
      <c r="E2" s="70"/>
      <c r="F2" s="25">
        <v>5000</v>
      </c>
      <c r="G2" s="71" t="s">
        <v>10</v>
      </c>
      <c r="H2" s="72"/>
      <c r="I2" s="72"/>
      <c r="J2" s="72"/>
      <c r="K2" s="41">
        <v>25</v>
      </c>
      <c r="L2" s="45"/>
      <c r="M2" s="1"/>
    </row>
    <row r="3" spans="1:13" ht="18" thickBot="1">
      <c r="A3" s="1"/>
      <c r="B3" s="7"/>
      <c r="C3" s="63" t="s">
        <v>6</v>
      </c>
      <c r="D3" s="64"/>
      <c r="E3" s="64"/>
      <c r="F3" s="64"/>
      <c r="G3" s="64"/>
      <c r="H3" s="64"/>
      <c r="I3" s="64"/>
      <c r="J3" s="64"/>
      <c r="K3" s="65"/>
      <c r="L3" s="66"/>
      <c r="M3" s="1"/>
    </row>
    <row r="4" spans="1:13" ht="21" thickBot="1">
      <c r="A4" s="1"/>
      <c r="B4" s="7"/>
      <c r="C4" s="15" t="s">
        <v>11</v>
      </c>
      <c r="D4" s="16"/>
      <c r="E4" s="16"/>
      <c r="F4" s="16"/>
      <c r="G4" s="16"/>
      <c r="H4" s="16"/>
      <c r="I4" s="16"/>
      <c r="J4" s="16"/>
      <c r="K4" s="18">
        <v>0</v>
      </c>
      <c r="L4" s="19">
        <f>IF(K4=0,,IF(K4&gt;0,K4*$K$2))</f>
        <v>0</v>
      </c>
      <c r="M4" s="1"/>
    </row>
    <row r="5" spans="1:13" ht="21" thickBot="1">
      <c r="A5" s="1"/>
      <c r="B5" s="7"/>
      <c r="C5" s="54" t="s">
        <v>16</v>
      </c>
      <c r="D5" s="55"/>
      <c r="E5" s="55"/>
      <c r="F5" s="55"/>
      <c r="G5" s="55"/>
      <c r="H5" s="55"/>
      <c r="I5" s="55"/>
      <c r="J5" s="55"/>
      <c r="K5" s="56"/>
      <c r="L5" s="8">
        <v>0</v>
      </c>
      <c r="M5" s="1"/>
    </row>
    <row r="6" spans="1:13" ht="18.75" customHeight="1" thickBot="1">
      <c r="A6" s="1"/>
      <c r="B6" s="7"/>
      <c r="C6" s="15" t="s">
        <v>12</v>
      </c>
      <c r="D6" s="16"/>
      <c r="E6" s="16"/>
      <c r="F6" s="16"/>
      <c r="G6" s="16"/>
      <c r="H6" s="16"/>
      <c r="I6" s="16"/>
      <c r="J6" s="16"/>
      <c r="K6" s="18">
        <v>0</v>
      </c>
      <c r="L6" s="19">
        <f>K6*$K$2</f>
        <v>0</v>
      </c>
      <c r="M6" s="1"/>
    </row>
    <row r="7" spans="1:13" ht="21" customHeight="1" thickBot="1">
      <c r="A7" s="1"/>
      <c r="B7" s="7"/>
      <c r="C7" s="54" t="s">
        <v>15</v>
      </c>
      <c r="D7" s="55"/>
      <c r="E7" s="55"/>
      <c r="F7" s="55"/>
      <c r="G7" s="55"/>
      <c r="H7" s="55"/>
      <c r="I7" s="55"/>
      <c r="J7" s="55"/>
      <c r="K7" s="56"/>
      <c r="L7" s="8">
        <v>0</v>
      </c>
      <c r="M7" s="1"/>
    </row>
    <row r="8" spans="1:13" ht="21" customHeight="1" thickBot="1">
      <c r="A8" s="1"/>
      <c r="B8" s="7"/>
      <c r="C8" s="15" t="s">
        <v>13</v>
      </c>
      <c r="D8" s="16"/>
      <c r="E8" s="16"/>
      <c r="F8" s="16"/>
      <c r="G8" s="16"/>
      <c r="H8" s="16"/>
      <c r="I8" s="16"/>
      <c r="J8" s="16"/>
      <c r="K8" s="18">
        <v>0</v>
      </c>
      <c r="L8" s="19">
        <f>K8*$K$2</f>
        <v>0</v>
      </c>
      <c r="M8" s="1"/>
    </row>
    <row r="9" spans="1:13" ht="21" customHeight="1" thickBot="1">
      <c r="A9" s="1"/>
      <c r="B9" s="7"/>
      <c r="C9" s="73" t="s">
        <v>14</v>
      </c>
      <c r="D9" s="74"/>
      <c r="E9" s="74"/>
      <c r="F9" s="74"/>
      <c r="G9" s="74"/>
      <c r="H9" s="74"/>
      <c r="I9" s="74"/>
      <c r="J9" s="74"/>
      <c r="K9" s="75"/>
      <c r="L9" s="8">
        <v>0</v>
      </c>
      <c r="M9" s="1"/>
    </row>
    <row r="10" spans="1:13" ht="13.5" customHeight="1" thickBot="1">
      <c r="A10" s="1"/>
      <c r="B10" s="1"/>
      <c r="C10" s="46"/>
      <c r="D10" s="47"/>
      <c r="E10" s="47"/>
      <c r="F10" s="47"/>
      <c r="G10" s="47"/>
      <c r="H10" s="47"/>
      <c r="I10" s="47"/>
      <c r="J10" s="47"/>
      <c r="K10" s="47"/>
      <c r="L10" s="48"/>
      <c r="M10" s="1"/>
    </row>
    <row r="11" spans="1:13" ht="21">
      <c r="A11" s="1"/>
      <c r="B11" s="1"/>
      <c r="C11" s="57" t="s">
        <v>17</v>
      </c>
      <c r="D11" s="58"/>
      <c r="E11" s="58"/>
      <c r="F11" s="58"/>
      <c r="G11" s="58"/>
      <c r="H11" s="58"/>
      <c r="I11" s="58"/>
      <c r="J11" s="58"/>
      <c r="K11" s="59"/>
      <c r="L11" s="26" t="str">
        <f>IF(L4+L6+L8=0," ",IF(L4+L6+L8&gt;0,L4+L6+L8))</f>
        <v> </v>
      </c>
      <c r="M11" s="1"/>
    </row>
    <row r="12" spans="1:13" ht="21" thickBot="1">
      <c r="A12" s="1"/>
      <c r="B12" s="1"/>
      <c r="C12" s="60" t="s">
        <v>18</v>
      </c>
      <c r="D12" s="61"/>
      <c r="E12" s="61"/>
      <c r="F12" s="61"/>
      <c r="G12" s="61"/>
      <c r="H12" s="61"/>
      <c r="I12" s="61"/>
      <c r="J12" s="61"/>
      <c r="K12" s="62"/>
      <c r="L12" s="27">
        <f>(L4*L5)+(L6*L7)+(L8*L9)</f>
        <v>0</v>
      </c>
      <c r="M12" s="1"/>
    </row>
    <row r="13" spans="1:13" ht="7.5" customHeight="1">
      <c r="A13" s="1"/>
      <c r="B13" s="1"/>
      <c r="C13" s="17"/>
      <c r="D13" s="17"/>
      <c r="E13" s="17"/>
      <c r="F13" s="17"/>
      <c r="G13" s="17"/>
      <c r="H13" s="17"/>
      <c r="I13" s="17"/>
      <c r="J13" s="17"/>
      <c r="K13" s="17"/>
      <c r="L13" s="28"/>
      <c r="M13" s="1"/>
    </row>
    <row r="14" spans="1:13" ht="18" customHeight="1" thickBot="1">
      <c r="A14" s="1"/>
      <c r="B14" s="1"/>
      <c r="C14" s="82" t="s">
        <v>22</v>
      </c>
      <c r="D14" s="82"/>
      <c r="E14" s="82"/>
      <c r="F14" s="82"/>
      <c r="G14" s="82"/>
      <c r="H14" s="82"/>
      <c r="I14" s="82"/>
      <c r="J14" s="82"/>
      <c r="K14" s="82"/>
      <c r="L14" s="82"/>
      <c r="M14" s="1"/>
    </row>
    <row r="15" spans="1:13" ht="19.5" customHeight="1">
      <c r="A15" s="1"/>
      <c r="B15" s="1"/>
      <c r="C15" s="79" t="s">
        <v>23</v>
      </c>
      <c r="D15" s="80"/>
      <c r="E15" s="80"/>
      <c r="F15" s="80"/>
      <c r="G15" s="80"/>
      <c r="H15" s="80"/>
      <c r="I15" s="80"/>
      <c r="J15" s="80"/>
      <c r="K15" s="80"/>
      <c r="L15" s="81"/>
      <c r="M15" s="1"/>
    </row>
    <row r="16" spans="1:13" ht="20.25">
      <c r="A16" s="1"/>
      <c r="B16" s="1"/>
      <c r="C16" s="67" t="s">
        <v>7</v>
      </c>
      <c r="D16" s="68"/>
      <c r="E16" s="68"/>
      <c r="F16" s="68"/>
      <c r="G16" s="68"/>
      <c r="H16" s="68"/>
      <c r="I16" s="68"/>
      <c r="J16" s="68"/>
      <c r="K16" s="68"/>
      <c r="L16" s="14">
        <f>F2</f>
        <v>5000</v>
      </c>
      <c r="M16" s="1"/>
    </row>
    <row r="17" spans="1:13" ht="20.25">
      <c r="A17" s="1"/>
      <c r="B17" s="1"/>
      <c r="C17" s="21" t="s">
        <v>19</v>
      </c>
      <c r="D17" s="22"/>
      <c r="E17" s="22"/>
      <c r="F17" s="22"/>
      <c r="G17" s="22"/>
      <c r="H17" s="22"/>
      <c r="I17" s="22"/>
      <c r="J17" s="22"/>
      <c r="K17" s="22"/>
      <c r="L17" s="9">
        <v>0</v>
      </c>
      <c r="M17" s="1"/>
    </row>
    <row r="18" spans="1:13" ht="20.25">
      <c r="A18" s="1"/>
      <c r="B18" s="1"/>
      <c r="C18" s="52" t="s">
        <v>8</v>
      </c>
      <c r="D18" s="53"/>
      <c r="E18" s="53"/>
      <c r="F18" s="53"/>
      <c r="G18" s="53"/>
      <c r="H18" s="53"/>
      <c r="I18" s="53"/>
      <c r="J18" s="53"/>
      <c r="K18" s="53"/>
      <c r="L18" s="10">
        <v>0.06</v>
      </c>
      <c r="M18" s="1"/>
    </row>
    <row r="19" spans="1:13" ht="21" thickBot="1">
      <c r="A19" s="1"/>
      <c r="B19" s="1"/>
      <c r="C19" s="30" t="s">
        <v>1</v>
      </c>
      <c r="D19" s="31">
        <f>L16-L17</f>
        <v>5000</v>
      </c>
      <c r="E19" s="32" t="s">
        <v>0</v>
      </c>
      <c r="F19" s="33">
        <f>L18</f>
        <v>0.06</v>
      </c>
      <c r="G19" s="34" t="s">
        <v>2</v>
      </c>
      <c r="H19" s="34" t="s">
        <v>3</v>
      </c>
      <c r="I19" s="34"/>
      <c r="J19" s="34"/>
      <c r="K19" s="35" t="s">
        <v>9</v>
      </c>
      <c r="L19" s="36">
        <f>D19*F19</f>
        <v>300</v>
      </c>
      <c r="M19" s="1"/>
    </row>
    <row r="20" spans="1:13" ht="6" customHeight="1" thickBot="1">
      <c r="A20" s="1"/>
      <c r="B20" s="1"/>
      <c r="C20" s="3"/>
      <c r="D20" s="2"/>
      <c r="E20" s="3"/>
      <c r="F20" s="4"/>
      <c r="G20" s="5"/>
      <c r="H20" s="5"/>
      <c r="I20" s="5"/>
      <c r="J20" s="5"/>
      <c r="K20" s="6"/>
      <c r="L20" s="29"/>
      <c r="M20" s="1"/>
    </row>
    <row r="21" spans="1:13" ht="21">
      <c r="A21" s="1"/>
      <c r="B21" s="1"/>
      <c r="C21" s="76" t="s">
        <v>4</v>
      </c>
      <c r="D21" s="77"/>
      <c r="E21" s="77"/>
      <c r="F21" s="77"/>
      <c r="G21" s="77"/>
      <c r="H21" s="77"/>
      <c r="I21" s="77"/>
      <c r="J21" s="77"/>
      <c r="K21" s="78"/>
      <c r="L21" s="37">
        <f>IF(L12&gt;=L19,L19,IF(L12&lt;=L19,L12))</f>
        <v>0</v>
      </c>
      <c r="M21" s="1"/>
    </row>
    <row r="22" spans="1:13" ht="21" thickBot="1">
      <c r="A22" s="1"/>
      <c r="B22" s="1"/>
      <c r="C22" s="11" t="s">
        <v>5</v>
      </c>
      <c r="D22" s="12"/>
      <c r="E22" s="12"/>
      <c r="F22" s="12"/>
      <c r="G22" s="12"/>
      <c r="H22" s="43">
        <f>L12</f>
        <v>0</v>
      </c>
      <c r="I22" s="44" t="s">
        <v>25</v>
      </c>
      <c r="J22" s="42">
        <f>L21</f>
        <v>0</v>
      </c>
      <c r="K22" s="12"/>
      <c r="L22" s="13">
        <f>IF(L19&gt;=L12,0,IF(L19&lt;L12,L12-L19))</f>
        <v>0</v>
      </c>
      <c r="M22" s="1"/>
    </row>
    <row r="23" spans="1:13" ht="9.75" customHeight="1" thickBot="1">
      <c r="A23" s="1"/>
      <c r="B23" s="1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</row>
    <row r="24" spans="1:13" ht="20.25">
      <c r="A24" s="1"/>
      <c r="B24" s="1"/>
      <c r="C24" s="79" t="s">
        <v>24</v>
      </c>
      <c r="D24" s="80"/>
      <c r="E24" s="80"/>
      <c r="F24" s="80"/>
      <c r="G24" s="80"/>
      <c r="H24" s="80"/>
      <c r="I24" s="80"/>
      <c r="J24" s="80"/>
      <c r="K24" s="80"/>
      <c r="L24" s="81"/>
      <c r="M24" s="1"/>
    </row>
    <row r="25" spans="1:13" ht="20.25">
      <c r="A25" s="1"/>
      <c r="B25" s="1"/>
      <c r="C25" s="67" t="s">
        <v>20</v>
      </c>
      <c r="D25" s="68"/>
      <c r="E25" s="68"/>
      <c r="F25" s="68"/>
      <c r="G25" s="68"/>
      <c r="H25" s="68"/>
      <c r="I25" s="68"/>
      <c r="J25" s="68"/>
      <c r="K25" s="68"/>
      <c r="L25" s="14">
        <f>F2/30*K2</f>
        <v>4166.666666666666</v>
      </c>
      <c r="M25" s="1"/>
    </row>
    <row r="26" spans="1:13" ht="20.25">
      <c r="A26" s="1"/>
      <c r="B26" s="1"/>
      <c r="C26" s="21" t="s">
        <v>19</v>
      </c>
      <c r="D26" s="22"/>
      <c r="E26" s="22"/>
      <c r="F26" s="22"/>
      <c r="G26" s="22"/>
      <c r="H26" s="22"/>
      <c r="I26" s="22"/>
      <c r="J26" s="22"/>
      <c r="K26" s="22"/>
      <c r="L26" s="9">
        <v>0</v>
      </c>
      <c r="M26" s="1"/>
    </row>
    <row r="27" spans="1:14" ht="20.25">
      <c r="A27" s="1"/>
      <c r="B27" s="1"/>
      <c r="C27" s="52" t="s">
        <v>8</v>
      </c>
      <c r="D27" s="53"/>
      <c r="E27" s="53"/>
      <c r="F27" s="53"/>
      <c r="G27" s="53"/>
      <c r="H27" s="53"/>
      <c r="I27" s="53"/>
      <c r="J27" s="53"/>
      <c r="K27" s="53"/>
      <c r="L27" s="10">
        <v>0.06</v>
      </c>
      <c r="M27" s="1"/>
      <c r="N27" s="38"/>
    </row>
    <row r="28" spans="1:13" ht="21" thickBot="1">
      <c r="A28" s="1"/>
      <c r="B28" s="1"/>
      <c r="C28" s="30" t="s">
        <v>1</v>
      </c>
      <c r="D28" s="31">
        <f>L25-L26</f>
        <v>4166.666666666666</v>
      </c>
      <c r="E28" s="32" t="s">
        <v>0</v>
      </c>
      <c r="F28" s="33">
        <f>L27</f>
        <v>0.06</v>
      </c>
      <c r="G28" s="34" t="s">
        <v>2</v>
      </c>
      <c r="H28" s="34" t="s">
        <v>3</v>
      </c>
      <c r="I28" s="34"/>
      <c r="J28" s="34"/>
      <c r="K28" s="35" t="s">
        <v>9</v>
      </c>
      <c r="L28" s="36">
        <f>D28*F28</f>
        <v>249.99999999999994</v>
      </c>
      <c r="M28" s="1"/>
    </row>
    <row r="29" spans="1:13" ht="7.5" customHeight="1" thickBot="1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1"/>
    </row>
    <row r="30" spans="1:13" ht="20.25" customHeight="1">
      <c r="A30" s="1"/>
      <c r="B30" s="1"/>
      <c r="C30" s="76" t="s">
        <v>4</v>
      </c>
      <c r="D30" s="77"/>
      <c r="E30" s="77"/>
      <c r="F30" s="77"/>
      <c r="G30" s="77"/>
      <c r="H30" s="77"/>
      <c r="I30" s="77"/>
      <c r="J30" s="77"/>
      <c r="K30" s="78"/>
      <c r="L30" s="37">
        <f>IF(L12&gt;=L28,L28,IF(L22&lt;=L28,L22))</f>
        <v>0</v>
      </c>
      <c r="M30" s="1"/>
    </row>
    <row r="31" spans="1:13" ht="21" customHeight="1" thickBot="1">
      <c r="A31" s="1"/>
      <c r="B31" s="1"/>
      <c r="C31" s="11" t="s">
        <v>5</v>
      </c>
      <c r="D31" s="12"/>
      <c r="E31" s="12"/>
      <c r="F31" s="12"/>
      <c r="G31" s="12"/>
      <c r="H31" s="49">
        <f>L12</f>
        <v>0</v>
      </c>
      <c r="I31" s="49" t="s">
        <v>25</v>
      </c>
      <c r="J31" s="49">
        <f>L28</f>
        <v>249.99999999999994</v>
      </c>
      <c r="K31" s="12"/>
      <c r="L31" s="13">
        <f>IF(L28&gt;=L12,0,IF(L28&lt;L12,L12-L28))</f>
        <v>0</v>
      </c>
      <c r="M31" s="1"/>
    </row>
    <row r="32" spans="1:13" ht="12.75">
      <c r="A32" s="1"/>
      <c r="B32" s="1"/>
      <c r="C32" s="20" t="str">
        <f>Ajuda!A1</f>
        <v>CÁLCULO VALE TRANSPORTE - V4 - Atualizada em 18/11/2013 - angelo.tonon@ig.com.br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 password="CEBA" sheet="1" selectLockedCells="1"/>
  <mergeCells count="17">
    <mergeCell ref="C2:E2"/>
    <mergeCell ref="G2:J2"/>
    <mergeCell ref="C9:K9"/>
    <mergeCell ref="C25:K25"/>
    <mergeCell ref="C27:K27"/>
    <mergeCell ref="C30:K30"/>
    <mergeCell ref="C15:L15"/>
    <mergeCell ref="C14:L14"/>
    <mergeCell ref="C24:L24"/>
    <mergeCell ref="C21:K21"/>
    <mergeCell ref="C18:K18"/>
    <mergeCell ref="C7:K7"/>
    <mergeCell ref="C11:K11"/>
    <mergeCell ref="C12:K12"/>
    <mergeCell ref="C3:L3"/>
    <mergeCell ref="C5:K5"/>
    <mergeCell ref="C16:K16"/>
  </mergeCells>
  <dataValidations count="6">
    <dataValidation allowBlank="1" showInputMessage="1" showErrorMessage="1" promptTitle="Quantidade de passes" prompt="Informe a quantidade diária de passes desta linha.&#10;&#10;" sqref="K4 K6 K8"/>
    <dataValidation allowBlank="1" showInputMessage="1" showErrorMessage="1" promptTitle="ÁREA LIVRE" prompt="Informe o salário-fixo que será a base de calculo do vale transporte" sqref="F2"/>
    <dataValidation allowBlank="1" showInputMessage="1" showErrorMessage="1" promptTitle="VALOR" prompt="Informe o valor unitário da passagem desta linha de ônibus" sqref="L5 L7 L9"/>
    <dataValidation allowBlank="1" showInputMessage="1" showErrorMessage="1" promptTitle="Valor das faltas" prompt="Descontar o valor das faltas do funcionário no mês&#10;" sqref="L17 L26"/>
    <dataValidation allowBlank="1" showInputMessage="1" showErrorMessage="1" promptTitle="Percentual" prompt="Colocar neste campo o percentual de acordo com a sua convenção coletiva o de acordo com a Lei do Vale transporte" sqref="L18 L27"/>
    <dataValidation allowBlank="1" showInputMessage="1" showErrorMessage="1" promptTitle="DIAS ÚTEIS" prompt="Informe neste campo os dias úteis em que o funcionário utilizará passe de ônibus&#10;" sqref="K2"/>
  </dataValidation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Joao</cp:lastModifiedBy>
  <cp:lastPrinted>2013-11-18T23:56:41Z</cp:lastPrinted>
  <dcterms:created xsi:type="dcterms:W3CDTF">2008-07-12T15:25:14Z</dcterms:created>
  <dcterms:modified xsi:type="dcterms:W3CDTF">2013-11-19T00:51:58Z</dcterms:modified>
  <cp:category/>
  <cp:version/>
  <cp:contentType/>
  <cp:contentStatus/>
</cp:coreProperties>
</file>